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ais\Desktop\PPH\"/>
    </mc:Choice>
  </mc:AlternateContent>
  <xr:revisionPtr revIDLastSave="0" documentId="8_{8B6244BA-7148-41C3-8644-6FFDF2AD4F0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RMULÁRIO PPH" sheetId="1" r:id="rId1"/>
    <sheet name="Planilha2" sheetId="2" r:id="rId2"/>
  </sheets>
  <definedNames>
    <definedName name="_xlnm.Print_Area" localSheetId="0">'FORMULÁRIO PPH'!$A$1:$I$55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C25" i="1"/>
  <c r="C24" i="1"/>
  <c r="L24" i="1" l="1"/>
  <c r="L25" i="1"/>
  <c r="L26" i="1"/>
  <c r="L27" i="1"/>
  <c r="L28" i="1"/>
  <c r="L30" i="1"/>
  <c r="L31" i="1"/>
  <c r="L32" i="1"/>
  <c r="L33" i="1"/>
  <c r="L34" i="1"/>
  <c r="L36" i="1"/>
  <c r="L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23" i="1"/>
  <c r="C37" i="1" l="1"/>
  <c r="N26" i="1" l="1"/>
  <c r="N27" i="1"/>
  <c r="N28" i="1"/>
  <c r="N29" i="1"/>
  <c r="N30" i="1"/>
  <c r="N24" i="1"/>
  <c r="D24" i="1"/>
  <c r="D25" i="1" l="1"/>
  <c r="D35" i="1"/>
  <c r="L35" i="1" s="1"/>
  <c r="D32" i="1"/>
  <c r="D34" i="1"/>
  <c r="D31" i="1"/>
  <c r="D29" i="1"/>
  <c r="L29" i="1" s="1"/>
  <c r="D33" i="1"/>
  <c r="D30" i="1"/>
  <c r="D27" i="1"/>
  <c r="D23" i="1"/>
  <c r="D26" i="1"/>
  <c r="D36" i="1"/>
  <c r="D28" i="1"/>
  <c r="N25" i="1"/>
  <c r="N31" i="1"/>
  <c r="N32" i="1"/>
  <c r="N34" i="1"/>
  <c r="N35" i="1"/>
  <c r="N36" i="1"/>
  <c r="H38" i="1"/>
  <c r="L37" i="1" l="1"/>
  <c r="E38" i="1"/>
  <c r="G39" i="1" s="1"/>
  <c r="G40" i="1" s="1"/>
  <c r="G42" i="1" s="1"/>
  <c r="D37" i="1"/>
  <c r="N33" i="1"/>
  <c r="N23" i="1"/>
  <c r="N37" i="1" l="1"/>
  <c r="G41" i="1"/>
  <c r="G43" i="1" l="1"/>
</calcChain>
</file>

<file path=xl/sharedStrings.xml><?xml version="1.0" encoding="utf-8"?>
<sst xmlns="http://schemas.openxmlformats.org/spreadsheetml/2006/main" count="124" uniqueCount="122">
  <si>
    <t xml:space="preserve">Entidade requerente:  </t>
  </si>
  <si>
    <t xml:space="preserve">Município: </t>
  </si>
  <si>
    <t xml:space="preserve">Própria </t>
  </si>
  <si>
    <t xml:space="preserve">Governo do estado </t>
  </si>
  <si>
    <t>Informações técnicas sobre o terreno:</t>
  </si>
  <si>
    <t>Possui</t>
  </si>
  <si>
    <t>Não Possui</t>
  </si>
  <si>
    <t>2.1</t>
  </si>
  <si>
    <t>2.2</t>
  </si>
  <si>
    <t xml:space="preserve">Sim </t>
  </si>
  <si>
    <t>Não</t>
  </si>
  <si>
    <t xml:space="preserve">Poço </t>
  </si>
  <si>
    <t xml:space="preserve">Captação de águas pluvias </t>
  </si>
  <si>
    <t>1º categoria, sem interferência - &gt;1000m</t>
  </si>
  <si>
    <t>1º categoria, pouca interferência - &gt;500m</t>
  </si>
  <si>
    <t>1º categoria, muita interferência - &gt;100m</t>
  </si>
  <si>
    <t>2º categoria, sem interferência - &gt;750m</t>
  </si>
  <si>
    <t>2º categoria, pouca interferência - &gt;350m</t>
  </si>
  <si>
    <t>2º categoria, muita interferência - &gt;100m</t>
  </si>
  <si>
    <t>3º categoria, sem interferência - &gt;200m</t>
  </si>
  <si>
    <t>1º categoria, sem interferência, declive -&gt;700m</t>
  </si>
  <si>
    <t>1º categoria, pouca interferência, declive -&gt;500m</t>
  </si>
  <si>
    <t>1º categoria, muita interferência, declive -&gt;300m</t>
  </si>
  <si>
    <t>2º categoria, sem interferência, declive -&gt;500m</t>
  </si>
  <si>
    <t>2º categoria, pouca interferência, declive -&gt;300m</t>
  </si>
  <si>
    <t>2º categoria, muita interferência, declive -&gt;150m</t>
  </si>
  <si>
    <t>3º categoria, sem interferência, declive -&gt;150m</t>
  </si>
  <si>
    <t xml:space="preserve">Fossa e sumidouro individual </t>
  </si>
  <si>
    <t xml:space="preserve">Fossa e filtro anaeróbico coletivo - operado pela entidade </t>
  </si>
  <si>
    <t>Sistema de tratamento compacto - operado pela entidade</t>
  </si>
  <si>
    <t>1º categoria, sem interferência, aclive -&gt;400m</t>
  </si>
  <si>
    <t>1º categoria, sem interferência, declive -&gt;800m</t>
  </si>
  <si>
    <t>1º categoria, pouca interferência, aclive -&gt;300m</t>
  </si>
  <si>
    <t>1º categoria, pouca interferência, declive -&gt;600m</t>
  </si>
  <si>
    <t>1º categoria, muita interferência, aclive -&gt;200m</t>
  </si>
  <si>
    <t>1º categoria, muita interferência, declive -&gt;400m</t>
  </si>
  <si>
    <t>2º categoria, sem interferência, aclive -&gt;300m</t>
  </si>
  <si>
    <t>2º categoria, sem interferência, declive -&gt;600m</t>
  </si>
  <si>
    <t>2º categoria, pouca interferência, aclive -&gt;200m</t>
  </si>
  <si>
    <t>2º categoria, pouca interferência, declive -&gt;400m</t>
  </si>
  <si>
    <t>2º categoria, muita interferência, aclive -&gt;75m</t>
  </si>
  <si>
    <t>3º categoria, sem interferência, aclive -&gt;100m</t>
  </si>
  <si>
    <t>3º categoria, sem interferência, declive -&gt;200m</t>
  </si>
  <si>
    <t>4.1</t>
  </si>
  <si>
    <t>4.2</t>
  </si>
  <si>
    <t>Valor monetário</t>
  </si>
  <si>
    <t>% em relação ao valor da casa</t>
  </si>
  <si>
    <t xml:space="preserve">Aço (vergalhão com bitolas diversas, arame recozido e etc) </t>
  </si>
  <si>
    <t>Esquadrias (janela basculante, portas, dobradiças, fechaduras, alisares, etc.)</t>
  </si>
  <si>
    <t>Instlaçãoes eletricas (cabos, caixas, interruptores, tomadas, disjuntores e todos os materiais inerentes a execução do item)</t>
  </si>
  <si>
    <t>Instalações hidrossanitárias (tubulações, caixas, conexões e todos os materiais inerentes a execução do item)</t>
  </si>
  <si>
    <t>Madeira (vigas de madeira, tábuas, caibros, ripas, pontaletes, chapas de madeira e sarrafos)</t>
  </si>
  <si>
    <t>Tintas e impermeabilizantes (tintas látex, esmalte anticorrosivo, verniz, solventes, lixa, selador, manta e tinta asfáltica, etc)</t>
  </si>
  <si>
    <t>x</t>
  </si>
  <si>
    <t>-</t>
  </si>
  <si>
    <t>CPF</t>
  </si>
  <si>
    <t>Assinatura reponsável entidade (com carimbo)</t>
  </si>
  <si>
    <t>Assinatura representante Cehap (com carimbo)</t>
  </si>
  <si>
    <t>1.1</t>
  </si>
  <si>
    <t>1.2</t>
  </si>
  <si>
    <t>1.3</t>
  </si>
  <si>
    <t>1.4</t>
  </si>
  <si>
    <t>1.5</t>
  </si>
  <si>
    <t>ANEXAR DOCUMENTO DE TITULARIDADE</t>
  </si>
  <si>
    <t>Endereço do terreno proposto para o empreendimento: (PREENCHER APENAS NO CASO DE MODALIDADE CONJUNTO)</t>
  </si>
  <si>
    <t>2.2.1</t>
  </si>
  <si>
    <t>2.2.2</t>
  </si>
  <si>
    <t xml:space="preserve">O benefiário arcará com alguma contrapartida de serviços  em relação a unidade habitacional? </t>
  </si>
  <si>
    <t xml:space="preserve">O Ente Parceiro arcará com alguma contrapartida de serviços  em relação a unidade habitacional? </t>
  </si>
  <si>
    <t>NO CASO DA MODALIDE UNIDADES ISOLADAS: ANEXAR UMA FOTO (FRENTE DE CADA TERRENO) COM LOCALIZAÇÃO GEORREFERENCIADA</t>
  </si>
  <si>
    <t>E-mail</t>
  </si>
  <si>
    <t>CONTATOS DA ENTIDADE:</t>
  </si>
  <si>
    <t>CONJUNTO HABITACIONAL</t>
  </si>
  <si>
    <t>MODALIDADE DA CONSTRUÇÃO</t>
  </si>
  <si>
    <t>UNIDADES ISOLADAS</t>
  </si>
  <si>
    <t>Cerâmicos (tijolo)</t>
  </si>
  <si>
    <t>Cerâmicos (telha)</t>
  </si>
  <si>
    <t>Revestimentos  Cerâmicos e cimentos (piso cerâmico, rejunte, cimento colante, etc.)</t>
  </si>
  <si>
    <t>Agregados (areia, pedra de mão, brita,  etc.)</t>
  </si>
  <si>
    <t>Aglomerantes (cimento, cal hidratada, etc.)</t>
  </si>
  <si>
    <t>VALOR TOTAL DO EMPREENDIMENTO (Ente Parceiro+Benefiário+CEHAP)</t>
  </si>
  <si>
    <t>NO CASO DA MODALIDADE CONJUNTO HABITACIONAL: ANEXAR LEVANTAMENTO TOPOGRÁFICO PLANIALTIMÉTRICO GEORREFERENCIADO COM CURVAS DE NÍVEL DE METRO EM METRO OU COM DISTÂNCIA INFERIOR.</t>
  </si>
  <si>
    <t>Unidade habitacional (indicar quais itens farão parte da contrapartida)</t>
  </si>
  <si>
    <t>Descrição</t>
  </si>
  <si>
    <t>1.</t>
  </si>
  <si>
    <t>Valor individualizado da contrapatida por UH</t>
  </si>
  <si>
    <t>Valor da contrapartida por UH  (Ente Parceiro+Beneficário)</t>
  </si>
  <si>
    <t>Valor da contrapartida por UH (CEHAP)</t>
  </si>
  <si>
    <t>2.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</si>
  <si>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</si>
  <si>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</si>
  <si>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</si>
  <si>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</si>
  <si>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</si>
  <si>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</si>
  <si>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</si>
  <si>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</si>
  <si>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</si>
  <si>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</si>
  <si>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</si>
  <si>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</si>
  <si>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</si>
  <si>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</si>
  <si>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</si>
  <si>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</t>
  </si>
  <si>
    <t>INSUMO</t>
  </si>
  <si>
    <t>FINANCEIRO</t>
  </si>
  <si>
    <t>CNPJ:</t>
  </si>
  <si>
    <t>FORMULÁRIO DE APRESENTAÇÃO DA PROPOSTA</t>
  </si>
  <si>
    <t>Telefone(s)</t>
  </si>
  <si>
    <t>Número de habitações a serem construídas: (APENAS NÚMEROS)</t>
  </si>
  <si>
    <t>PROGRAMA PARCEIROS DA HABITAÇÃO - FORMULÁRIO DA PROPOSTA - 1ª ETAPA</t>
  </si>
  <si>
    <t>Nome</t>
  </si>
  <si>
    <t>SELECIONAR A FORMA DE CONTRA PARTIDA</t>
  </si>
  <si>
    <t>VALOR TOTAL DE UMA UNIDADE</t>
  </si>
  <si>
    <t>Valor da contrapartida do empreendimento (Ente Parceiro+Beneficário)                                                 MÍNIMO DE R$ 10.000,00 pro Unidade</t>
  </si>
  <si>
    <t>Valor da contrapartida do empreendimento (CEHAP) - MÁXIMO DE R$ 22.000,00 por Unidade</t>
  </si>
  <si>
    <t xml:space="preserve">Diversos (concreto, cobogés, laje pré-moldada, pregos, parafusos, buchas para parafusos, tela de aço, etc)* </t>
  </si>
  <si>
    <t>Equipamentos (aquisição e aluguel de maquinário)*</t>
  </si>
  <si>
    <t>Mão de obra (pessoal ncessário para a execução do empreendimento)*</t>
  </si>
  <si>
    <t>Legenda:</t>
  </si>
  <si>
    <t>* os itens 3.1.7, 3.1.9 e 3.1.13 deste "FORMULÁRIO DE APRESENTAÇÃO DA PROPOSTA" são obrigatórios conforme o Item 5.4.1 do edital (Itens obrigatórios do Ente Parceiro).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</si>
</sst>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&quot;R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rgb="FFFF0000"/>
      <name val="Arial"/>
      <family val="2"/>
    </font>
    <font>
      <sz val="4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quotePrefix="1"/>
    <xf numFmtId="0" fontId="2" fillId="0" borderId="0" xfId="0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justify" vertical="center" wrapText="1"/>
    </xf>
    <xf numFmtId="164" fontId="7" fillId="0" borderId="1" xfId="0" applyNumberFormat="1" applyFont="1" applyFill="1" applyBorder="1" applyAlignment="1" applyProtection="1">
      <alignment vertical="center" wrapText="1"/>
    </xf>
    <xf numFmtId="10" fontId="7" fillId="0" borderId="1" xfId="1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justify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justify" vertical="center" wrapText="1"/>
    </xf>
    <xf numFmtId="164" fontId="7" fillId="0" borderId="4" xfId="0" applyNumberFormat="1" applyFont="1" applyFill="1" applyBorder="1" applyAlignment="1" applyProtection="1">
      <alignment vertical="center" wrapText="1"/>
    </xf>
    <xf numFmtId="10" fontId="7" fillId="0" borderId="4" xfId="1" applyNumberFormat="1" applyFont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vertical="center" wrapText="1"/>
    </xf>
    <xf numFmtId="10" fontId="8" fillId="3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 wrapText="1"/>
    </xf>
    <xf numFmtId="164" fontId="2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164" fontId="3" fillId="0" borderId="0" xfId="0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10" fontId="2" fillId="0" borderId="0" xfId="1" applyNumberFormat="1" applyFont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justify" vertical="center" wrapText="1"/>
    </xf>
    <xf numFmtId="164" fontId="7" fillId="2" borderId="1" xfId="0" applyNumberFormat="1" applyFont="1" applyFill="1" applyBorder="1" applyAlignment="1" applyProtection="1">
      <alignment vertical="center" wrapText="1"/>
    </xf>
    <xf numFmtId="10" fontId="7" fillId="2" borderId="1" xfId="1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vertical="center" wrapText="1"/>
      <protection locked="0"/>
    </xf>
    <xf numFmtId="164" fontId="2" fillId="4" borderId="0" xfId="0" applyNumberFormat="1" applyFont="1" applyFill="1" applyAlignment="1" applyProtection="1">
      <alignment vertical="center" wrapText="1"/>
    </xf>
    <xf numFmtId="0" fontId="2" fillId="4" borderId="0" xfId="0" applyFont="1" applyFill="1" applyAlignment="1" applyProtection="1">
      <alignment vertical="center" wrapText="1"/>
    </xf>
    <xf numFmtId="164" fontId="6" fillId="4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 wrapText="1"/>
      <protection locked="0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10" fontId="10" fillId="0" borderId="1" xfId="1" applyNumberFormat="1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0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10" fontId="9" fillId="3" borderId="2" xfId="1" applyNumberFormat="1" applyFont="1" applyFill="1" applyBorder="1" applyAlignment="1" applyProtection="1">
      <alignment horizontal="center" vertical="center" wrapText="1"/>
    </xf>
    <xf numFmtId="10" fontId="9" fillId="3" borderId="6" xfId="1" applyNumberFormat="1" applyFont="1" applyFill="1" applyBorder="1" applyAlignment="1" applyProtection="1">
      <alignment horizontal="center" vertical="center" wrapText="1"/>
    </xf>
    <xf numFmtId="10" fontId="9" fillId="3" borderId="3" xfId="1" applyNumberFormat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wrapText="1"/>
      <protection locked="0"/>
    </xf>
    <xf numFmtId="0" fontId="7" fillId="0" borderId="9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4"/>
  <sheetViews>
    <sheetView showGridLines="0" tabSelected="1" topLeftCell="A4" zoomScale="60" zoomScaleNormal="60" zoomScaleSheetLayoutView="85" workbookViewId="0">
      <selection activeCell="G39" sqref="G39:I39"/>
    </sheetView>
  </sheetViews>
  <sheetFormatPr defaultColWidth="9.109375" defaultRowHeight="15.6" x14ac:dyDescent="0.3"/>
  <cols>
    <col min="1" max="1" width="8.88671875" style="5" customWidth="1"/>
    <col min="2" max="2" width="70.33203125" style="2" customWidth="1"/>
    <col min="3" max="3" width="23.44140625" style="2" customWidth="1"/>
    <col min="4" max="4" width="12.6640625" style="11" customWidth="1"/>
    <col min="5" max="6" width="4" style="2" customWidth="1"/>
    <col min="7" max="7" width="28.6640625" style="2" customWidth="1"/>
    <col min="8" max="8" width="13.109375" style="2" customWidth="1"/>
    <col min="9" max="9" width="28.88671875" style="2" customWidth="1"/>
    <col min="10" max="10" width="13" style="2" bestFit="1" customWidth="1"/>
    <col min="11" max="11" width="14.44140625" style="28" hidden="1" customWidth="1"/>
    <col min="12" max="12" width="11.109375" style="29" hidden="1" customWidth="1"/>
    <col min="13" max="13" width="14.88671875" style="29" hidden="1" customWidth="1"/>
    <col min="14" max="14" width="13.109375" style="29" hidden="1" customWidth="1"/>
    <col min="15" max="17" width="9.109375" style="2" customWidth="1"/>
    <col min="18" max="16384" width="9.109375" style="2"/>
  </cols>
  <sheetData>
    <row r="1" spans="1:9" ht="30.9" customHeight="1" x14ac:dyDescent="0.3">
      <c r="A1" s="42" t="s">
        <v>111</v>
      </c>
      <c r="B1" s="42"/>
      <c r="C1" s="42"/>
      <c r="D1" s="42"/>
      <c r="E1" s="42"/>
      <c r="F1" s="42"/>
      <c r="G1" s="42"/>
      <c r="H1" s="42"/>
      <c r="I1" s="42"/>
    </row>
    <row r="2" spans="1:9" ht="24.75" customHeight="1" x14ac:dyDescent="0.3">
      <c r="A2" s="13" t="s">
        <v>84</v>
      </c>
      <c r="B2" s="43" t="s">
        <v>108</v>
      </c>
      <c r="C2" s="43"/>
      <c r="D2" s="43"/>
      <c r="E2" s="43"/>
      <c r="F2" s="43"/>
      <c r="G2" s="43"/>
      <c r="H2" s="43"/>
      <c r="I2" s="44"/>
    </row>
    <row r="3" spans="1:9" ht="24.9" customHeight="1" x14ac:dyDescent="0.3">
      <c r="A3" s="12" t="s">
        <v>58</v>
      </c>
      <c r="B3" s="76" t="s">
        <v>0</v>
      </c>
      <c r="C3" s="76"/>
      <c r="D3" s="76"/>
      <c r="E3" s="76"/>
      <c r="F3" s="76"/>
      <c r="G3" s="76"/>
      <c r="H3" s="76"/>
      <c r="I3" s="77"/>
    </row>
    <row r="4" spans="1:9" ht="45" customHeight="1" x14ac:dyDescent="0.3">
      <c r="A4" s="54"/>
      <c r="B4" s="55"/>
      <c r="C4" s="55"/>
      <c r="D4" s="55"/>
      <c r="E4" s="55"/>
      <c r="F4" s="55"/>
      <c r="G4" s="55"/>
      <c r="H4" s="55"/>
      <c r="I4" s="56"/>
    </row>
    <row r="5" spans="1:9" ht="24.9" customHeight="1" x14ac:dyDescent="0.3">
      <c r="A5" s="13" t="s">
        <v>59</v>
      </c>
      <c r="B5" s="52" t="s">
        <v>107</v>
      </c>
      <c r="C5" s="52"/>
      <c r="D5" s="52"/>
      <c r="E5" s="52"/>
      <c r="F5" s="52"/>
      <c r="G5" s="52"/>
      <c r="H5" s="52"/>
      <c r="I5" s="53"/>
    </row>
    <row r="6" spans="1:9" ht="45" customHeight="1" x14ac:dyDescent="0.3">
      <c r="A6" s="54"/>
      <c r="B6" s="55"/>
      <c r="C6" s="55"/>
      <c r="D6" s="55"/>
      <c r="E6" s="55"/>
      <c r="F6" s="55"/>
      <c r="G6" s="55"/>
      <c r="H6" s="55"/>
      <c r="I6" s="56"/>
    </row>
    <row r="7" spans="1:9" ht="24.75" customHeight="1" x14ac:dyDescent="0.3">
      <c r="A7" s="13" t="s">
        <v>60</v>
      </c>
      <c r="B7" s="52" t="s">
        <v>64</v>
      </c>
      <c r="C7" s="52"/>
      <c r="D7" s="52"/>
      <c r="E7" s="52"/>
      <c r="F7" s="52"/>
      <c r="G7" s="52"/>
      <c r="H7" s="52"/>
      <c r="I7" s="53"/>
    </row>
    <row r="8" spans="1:9" ht="45" customHeight="1" x14ac:dyDescent="0.3">
      <c r="A8" s="54"/>
      <c r="B8" s="55"/>
      <c r="C8" s="55"/>
      <c r="D8" s="55"/>
      <c r="E8" s="55"/>
      <c r="F8" s="55"/>
      <c r="G8" s="55"/>
      <c r="H8" s="55"/>
      <c r="I8" s="56"/>
    </row>
    <row r="9" spans="1:9" ht="24.9" customHeight="1" x14ac:dyDescent="0.3">
      <c r="A9" s="13" t="s">
        <v>61</v>
      </c>
      <c r="B9" s="52" t="s">
        <v>1</v>
      </c>
      <c r="C9" s="52"/>
      <c r="D9" s="52"/>
      <c r="E9" s="52"/>
      <c r="F9" s="52"/>
      <c r="G9" s="52"/>
      <c r="H9" s="52"/>
      <c r="I9" s="53"/>
    </row>
    <row r="10" spans="1:9" ht="45" customHeight="1" x14ac:dyDescent="0.3">
      <c r="A10" s="54"/>
      <c r="B10" s="55"/>
      <c r="C10" s="55"/>
      <c r="D10" s="55"/>
      <c r="E10" s="55"/>
      <c r="F10" s="55"/>
      <c r="G10" s="55"/>
      <c r="H10" s="55"/>
      <c r="I10" s="56"/>
    </row>
    <row r="11" spans="1:9" ht="24.9" customHeight="1" x14ac:dyDescent="0.3">
      <c r="A11" s="13" t="s">
        <v>62</v>
      </c>
      <c r="B11" s="52" t="s">
        <v>110</v>
      </c>
      <c r="C11" s="52"/>
      <c r="D11" s="52"/>
      <c r="E11" s="52"/>
      <c r="F11" s="52"/>
      <c r="G11" s="52"/>
      <c r="H11" s="52"/>
      <c r="I11" s="53"/>
    </row>
    <row r="12" spans="1:9" ht="45" customHeight="1" x14ac:dyDescent="0.3">
      <c r="A12" s="49"/>
      <c r="B12" s="50"/>
      <c r="C12" s="50"/>
      <c r="D12" s="50"/>
      <c r="E12" s="50"/>
      <c r="F12" s="50"/>
      <c r="G12" s="50"/>
      <c r="H12" s="50"/>
      <c r="I12" s="51"/>
    </row>
    <row r="13" spans="1:9" ht="24.9" customHeight="1" x14ac:dyDescent="0.3">
      <c r="A13" s="13" t="s">
        <v>88</v>
      </c>
      <c r="B13" s="52" t="s">
        <v>4</v>
      </c>
      <c r="C13" s="52"/>
      <c r="D13" s="52"/>
      <c r="E13" s="52"/>
      <c r="F13" s="52"/>
      <c r="G13" s="52"/>
      <c r="H13" s="52"/>
      <c r="I13" s="53"/>
    </row>
    <row r="14" spans="1:9" ht="45" customHeight="1" x14ac:dyDescent="0.3">
      <c r="A14" s="14" t="s">
        <v>7</v>
      </c>
      <c r="B14" s="58" t="s">
        <v>63</v>
      </c>
      <c r="C14" s="59"/>
      <c r="D14" s="59"/>
      <c r="E14" s="59"/>
      <c r="F14" s="59"/>
      <c r="G14" s="59"/>
      <c r="H14" s="59"/>
      <c r="I14" s="60"/>
    </row>
    <row r="15" spans="1:9" ht="45" customHeight="1" x14ac:dyDescent="0.3">
      <c r="A15" s="14" t="s">
        <v>8</v>
      </c>
      <c r="B15" s="67" t="s">
        <v>73</v>
      </c>
      <c r="C15" s="68"/>
      <c r="D15" s="4"/>
      <c r="E15" s="69" t="s">
        <v>74</v>
      </c>
      <c r="F15" s="70"/>
      <c r="G15" s="71"/>
      <c r="H15" s="4"/>
      <c r="I15" s="15" t="s">
        <v>72</v>
      </c>
    </row>
    <row r="16" spans="1:9" ht="45" customHeight="1" x14ac:dyDescent="0.3">
      <c r="A16" s="14" t="s">
        <v>65</v>
      </c>
      <c r="B16" s="67" t="s">
        <v>69</v>
      </c>
      <c r="C16" s="68"/>
      <c r="D16" s="68"/>
      <c r="E16" s="68"/>
      <c r="F16" s="68"/>
      <c r="G16" s="68"/>
      <c r="H16" s="68"/>
      <c r="I16" s="81"/>
    </row>
    <row r="17" spans="1:14" ht="45" customHeight="1" x14ac:dyDescent="0.3">
      <c r="A17" s="14" t="s">
        <v>66</v>
      </c>
      <c r="B17" s="82" t="s">
        <v>81</v>
      </c>
      <c r="C17" s="83"/>
      <c r="D17" s="83"/>
      <c r="E17" s="83"/>
      <c r="F17" s="83"/>
      <c r="G17" s="83"/>
      <c r="H17" s="83"/>
      <c r="I17" s="84"/>
    </row>
    <row r="18" spans="1:14" s="5" customFormat="1" ht="24.9" customHeight="1" x14ac:dyDescent="0.3">
      <c r="A18" s="13" t="s">
        <v>104</v>
      </c>
      <c r="B18" s="52" t="s">
        <v>82</v>
      </c>
      <c r="C18" s="52"/>
      <c r="D18" s="52"/>
      <c r="E18" s="52"/>
      <c r="F18" s="52"/>
      <c r="G18" s="52"/>
      <c r="H18" s="52"/>
      <c r="I18" s="53"/>
      <c r="K18" s="30"/>
      <c r="L18" s="31"/>
      <c r="M18" s="31"/>
      <c r="N18" s="31"/>
    </row>
    <row r="19" spans="1:14" ht="50.1" hidden="1" customHeight="1" x14ac:dyDescent="0.3">
      <c r="A19" s="6" t="s">
        <v>43</v>
      </c>
      <c r="B19" s="45" t="s">
        <v>68</v>
      </c>
      <c r="C19" s="45"/>
      <c r="D19" s="45"/>
      <c r="E19" s="7"/>
      <c r="F19" s="7"/>
      <c r="G19" s="61"/>
      <c r="H19" s="62"/>
      <c r="I19" s="63"/>
    </row>
    <row r="20" spans="1:14" ht="50.1" hidden="1" customHeight="1" x14ac:dyDescent="0.3">
      <c r="A20" s="8" t="s">
        <v>44</v>
      </c>
      <c r="B20" s="80" t="s">
        <v>67</v>
      </c>
      <c r="C20" s="80"/>
      <c r="D20" s="80"/>
      <c r="E20" s="9"/>
      <c r="F20" s="9"/>
      <c r="G20" s="64"/>
      <c r="H20" s="65"/>
      <c r="I20" s="66"/>
    </row>
    <row r="21" spans="1:14" ht="39" customHeight="1" x14ac:dyDescent="0.3">
      <c r="A21" s="96" t="s">
        <v>89</v>
      </c>
      <c r="B21" s="96" t="s">
        <v>83</v>
      </c>
      <c r="C21" s="96" t="s">
        <v>45</v>
      </c>
      <c r="D21" s="96" t="s">
        <v>46</v>
      </c>
      <c r="E21" s="85" t="s">
        <v>113</v>
      </c>
      <c r="F21" s="86"/>
      <c r="G21" s="86"/>
      <c r="H21" s="86"/>
      <c r="I21" s="87"/>
    </row>
    <row r="22" spans="1:14" ht="39" customHeight="1" x14ac:dyDescent="0.3">
      <c r="A22" s="97"/>
      <c r="B22" s="97"/>
      <c r="C22" s="97"/>
      <c r="D22" s="97"/>
      <c r="E22" s="102" t="s">
        <v>105</v>
      </c>
      <c r="F22" s="103"/>
      <c r="G22" s="104"/>
      <c r="H22" s="78" t="s">
        <v>106</v>
      </c>
      <c r="I22" s="79"/>
    </row>
    <row r="23" spans="1:14" ht="50.1" customHeight="1" x14ac:dyDescent="0.3">
      <c r="A23" s="14" t="s">
        <v>90</v>
      </c>
      <c r="B23" s="16" t="s">
        <v>47</v>
      </c>
      <c r="C23" s="17">
        <v>1099.6199999999999</v>
      </c>
      <c r="D23" s="18">
        <f t="shared" ref="D23:D36" si="0">C23/SUM($C$23:$C$36)</f>
        <v>3.4363124999999994E-2</v>
      </c>
      <c r="E23" s="74"/>
      <c r="F23" s="74"/>
      <c r="G23" s="74"/>
      <c r="H23" s="72"/>
      <c r="I23" s="72"/>
      <c r="K23" s="28" t="b">
        <f>IF(E23="x",C23)</f>
        <v>0</v>
      </c>
      <c r="L23" s="32" t="b">
        <f>IF(E23="x",D23)</f>
        <v>0</v>
      </c>
      <c r="M23" s="28" t="b">
        <f>IF(H23="x",C23)</f>
        <v>0</v>
      </c>
      <c r="N23" s="32" t="b">
        <f>IF(H23="x",D23)</f>
        <v>0</v>
      </c>
    </row>
    <row r="24" spans="1:14" ht="50.1" customHeight="1" x14ac:dyDescent="0.3">
      <c r="A24" s="14" t="s">
        <v>91</v>
      </c>
      <c r="B24" s="19" t="s">
        <v>79</v>
      </c>
      <c r="C24" s="17">
        <f>659.7+1920.04</f>
        <v>2579.7399999999998</v>
      </c>
      <c r="D24" s="18">
        <f t="shared" si="0"/>
        <v>8.0616874999999991E-2</v>
      </c>
      <c r="E24" s="74"/>
      <c r="F24" s="74"/>
      <c r="G24" s="74"/>
      <c r="H24" s="72"/>
      <c r="I24" s="72"/>
      <c r="J24" s="10"/>
      <c r="K24" s="28" t="b">
        <f>IF(E24="x",C24)</f>
        <v>0</v>
      </c>
      <c r="L24" s="32" t="b">
        <f t="shared" ref="L24:L36" si="1">IF(E24="x",D24)</f>
        <v>0</v>
      </c>
      <c r="M24" s="28" t="b">
        <f t="shared" ref="M24:M36" si="2">IF(H24="x",C24)</f>
        <v>0</v>
      </c>
      <c r="N24" s="32" t="b">
        <f>IF(H24="x",D24)</f>
        <v>0</v>
      </c>
    </row>
    <row r="25" spans="1:14" ht="50.1" customHeight="1" x14ac:dyDescent="0.3">
      <c r="A25" s="14" t="s">
        <v>92</v>
      </c>
      <c r="B25" s="19" t="s">
        <v>78</v>
      </c>
      <c r="C25" s="17">
        <f>297.5+878.5+81.6+29.62+172.55+89.17+736.77</f>
        <v>2285.71</v>
      </c>
      <c r="D25" s="18">
        <f t="shared" si="0"/>
        <v>7.1428437499999997E-2</v>
      </c>
      <c r="E25" s="74"/>
      <c r="F25" s="74"/>
      <c r="G25" s="74"/>
      <c r="H25" s="72"/>
      <c r="I25" s="72"/>
      <c r="J25" s="10"/>
      <c r="K25" s="28" t="b">
        <f t="shared" ref="K25:K36" si="3">IF(E25="x",C25)</f>
        <v>0</v>
      </c>
      <c r="L25" s="32" t="b">
        <f t="shared" si="1"/>
        <v>0</v>
      </c>
      <c r="M25" s="28" t="b">
        <f t="shared" si="2"/>
        <v>0</v>
      </c>
      <c r="N25" s="32" t="b">
        <f t="shared" ref="N25:N36" si="4">IF(H25="x",D25)</f>
        <v>0</v>
      </c>
    </row>
    <row r="26" spans="1:14" ht="50.1" customHeight="1" x14ac:dyDescent="0.3">
      <c r="A26" s="14" t="s">
        <v>93</v>
      </c>
      <c r="B26" s="19" t="s">
        <v>75</v>
      </c>
      <c r="C26" s="17">
        <v>1285.81</v>
      </c>
      <c r="D26" s="18">
        <f t="shared" si="0"/>
        <v>4.0181562499999997E-2</v>
      </c>
      <c r="E26" s="74"/>
      <c r="F26" s="74"/>
      <c r="G26" s="74"/>
      <c r="H26" s="72"/>
      <c r="I26" s="72"/>
      <c r="K26" s="28" t="b">
        <f t="shared" si="3"/>
        <v>0</v>
      </c>
      <c r="L26" s="32" t="b">
        <f t="shared" si="1"/>
        <v>0</v>
      </c>
      <c r="M26" s="28" t="b">
        <f t="shared" si="2"/>
        <v>0</v>
      </c>
      <c r="N26" s="32" t="b">
        <f t="shared" ref="N26:N30" si="5">IF(H26="x",D26)</f>
        <v>0</v>
      </c>
    </row>
    <row r="27" spans="1:14" ht="50.1" customHeight="1" x14ac:dyDescent="0.3">
      <c r="A27" s="14" t="s">
        <v>94</v>
      </c>
      <c r="B27" s="19" t="s">
        <v>76</v>
      </c>
      <c r="C27" s="17">
        <v>870</v>
      </c>
      <c r="D27" s="18">
        <f t="shared" si="0"/>
        <v>2.71875E-2</v>
      </c>
      <c r="E27" s="74"/>
      <c r="F27" s="74"/>
      <c r="G27" s="74"/>
      <c r="H27" s="72"/>
      <c r="I27" s="72"/>
      <c r="K27" s="28" t="b">
        <f t="shared" si="3"/>
        <v>0</v>
      </c>
      <c r="L27" s="32" t="b">
        <f t="shared" si="1"/>
        <v>0</v>
      </c>
      <c r="M27" s="28" t="b">
        <f t="shared" si="2"/>
        <v>0</v>
      </c>
      <c r="N27" s="32" t="b">
        <f t="shared" si="5"/>
        <v>0</v>
      </c>
    </row>
    <row r="28" spans="1:14" ht="50.1" customHeight="1" x14ac:dyDescent="0.3">
      <c r="A28" s="14" t="s">
        <v>95</v>
      </c>
      <c r="B28" s="19" t="s">
        <v>77</v>
      </c>
      <c r="C28" s="17">
        <f>34.29+46.56+11.44+12.61+249.15</f>
        <v>354.05</v>
      </c>
      <c r="D28" s="18">
        <f t="shared" si="0"/>
        <v>1.1064062500000001E-2</v>
      </c>
      <c r="E28" s="74"/>
      <c r="F28" s="74"/>
      <c r="G28" s="74"/>
      <c r="H28" s="72"/>
      <c r="I28" s="72"/>
      <c r="J28" s="10"/>
      <c r="K28" s="28" t="b">
        <f t="shared" si="3"/>
        <v>0</v>
      </c>
      <c r="L28" s="32" t="b">
        <f t="shared" si="1"/>
        <v>0</v>
      </c>
      <c r="M28" s="28" t="b">
        <f t="shared" si="2"/>
        <v>0</v>
      </c>
      <c r="N28" s="32" t="b">
        <f t="shared" si="5"/>
        <v>0</v>
      </c>
    </row>
    <row r="29" spans="1:14" ht="50.1" customHeight="1" x14ac:dyDescent="0.3">
      <c r="A29" s="33" t="s">
        <v>96</v>
      </c>
      <c r="B29" s="34" t="s">
        <v>117</v>
      </c>
      <c r="C29" s="35">
        <v>822</v>
      </c>
      <c r="D29" s="36">
        <f t="shared" si="0"/>
        <v>2.5687499999999999E-2</v>
      </c>
      <c r="E29" s="73"/>
      <c r="F29" s="73"/>
      <c r="G29" s="73"/>
      <c r="H29" s="75"/>
      <c r="I29" s="75"/>
      <c r="K29" s="28" t="b">
        <f t="shared" si="3"/>
        <v>0</v>
      </c>
      <c r="L29" s="32" t="b">
        <f t="shared" si="1"/>
        <v>0</v>
      </c>
      <c r="M29" s="28" t="b">
        <f t="shared" si="2"/>
        <v>0</v>
      </c>
      <c r="N29" s="32" t="b">
        <f t="shared" si="5"/>
        <v>0</v>
      </c>
    </row>
    <row r="30" spans="1:14" ht="50.1" customHeight="1" x14ac:dyDescent="0.3">
      <c r="A30" s="14" t="s">
        <v>97</v>
      </c>
      <c r="B30" s="19" t="s">
        <v>48</v>
      </c>
      <c r="C30" s="17">
        <v>3700.96</v>
      </c>
      <c r="D30" s="18">
        <f t="shared" si="0"/>
        <v>0.11565500000000001</v>
      </c>
      <c r="E30" s="74"/>
      <c r="F30" s="74"/>
      <c r="G30" s="74"/>
      <c r="H30" s="72"/>
      <c r="I30" s="72"/>
      <c r="K30" s="28" t="b">
        <f t="shared" si="3"/>
        <v>0</v>
      </c>
      <c r="L30" s="32" t="b">
        <f t="shared" si="1"/>
        <v>0</v>
      </c>
      <c r="M30" s="28" t="b">
        <f t="shared" si="2"/>
        <v>0</v>
      </c>
      <c r="N30" s="32" t="b">
        <f t="shared" si="5"/>
        <v>0</v>
      </c>
    </row>
    <row r="31" spans="1:14" ht="50.1" customHeight="1" x14ac:dyDescent="0.3">
      <c r="A31" s="33" t="s">
        <v>98</v>
      </c>
      <c r="B31" s="34" t="s">
        <v>118</v>
      </c>
      <c r="C31" s="35">
        <v>178</v>
      </c>
      <c r="D31" s="36">
        <f t="shared" si="0"/>
        <v>5.5624999999999997E-3</v>
      </c>
      <c r="E31" s="73"/>
      <c r="F31" s="73"/>
      <c r="G31" s="73"/>
      <c r="H31" s="75"/>
      <c r="I31" s="75"/>
      <c r="K31" s="28" t="b">
        <f t="shared" si="3"/>
        <v>0</v>
      </c>
      <c r="L31" s="32" t="b">
        <f t="shared" si="1"/>
        <v>0</v>
      </c>
      <c r="M31" s="28" t="b">
        <f t="shared" si="2"/>
        <v>0</v>
      </c>
      <c r="N31" s="32" t="b">
        <f t="shared" si="4"/>
        <v>0</v>
      </c>
    </row>
    <row r="32" spans="1:14" ht="50.1" customHeight="1" x14ac:dyDescent="0.3">
      <c r="A32" s="14" t="s">
        <v>99</v>
      </c>
      <c r="B32" s="19" t="s">
        <v>49</v>
      </c>
      <c r="C32" s="17">
        <v>2027.56</v>
      </c>
      <c r="D32" s="18">
        <f t="shared" si="0"/>
        <v>6.3361249999999994E-2</v>
      </c>
      <c r="E32" s="74"/>
      <c r="F32" s="74"/>
      <c r="G32" s="74"/>
      <c r="H32" s="72"/>
      <c r="I32" s="72"/>
      <c r="K32" s="28" t="b">
        <f t="shared" si="3"/>
        <v>0</v>
      </c>
      <c r="L32" s="32" t="b">
        <f t="shared" si="1"/>
        <v>0</v>
      </c>
      <c r="M32" s="28" t="b">
        <f t="shared" si="2"/>
        <v>0</v>
      </c>
      <c r="N32" s="32" t="b">
        <f t="shared" si="4"/>
        <v>0</v>
      </c>
    </row>
    <row r="33" spans="1:14" ht="50.1" customHeight="1" x14ac:dyDescent="0.3">
      <c r="A33" s="14" t="s">
        <v>100</v>
      </c>
      <c r="B33" s="19" t="s">
        <v>50</v>
      </c>
      <c r="C33" s="17">
        <v>3323.19</v>
      </c>
      <c r="D33" s="18">
        <f t="shared" si="0"/>
        <v>0.1038496875</v>
      </c>
      <c r="E33" s="74"/>
      <c r="F33" s="74"/>
      <c r="G33" s="74"/>
      <c r="H33" s="72"/>
      <c r="I33" s="72"/>
      <c r="K33" s="28" t="b">
        <f t="shared" si="3"/>
        <v>0</v>
      </c>
      <c r="L33" s="32" t="b">
        <f t="shared" si="1"/>
        <v>0</v>
      </c>
      <c r="M33" s="28" t="b">
        <f t="shared" si="2"/>
        <v>0</v>
      </c>
      <c r="N33" s="32" t="b">
        <f t="shared" si="4"/>
        <v>0</v>
      </c>
    </row>
    <row r="34" spans="1:14" ht="50.1" customHeight="1" x14ac:dyDescent="0.3">
      <c r="A34" s="14" t="s">
        <v>101</v>
      </c>
      <c r="B34" s="19" t="s">
        <v>51</v>
      </c>
      <c r="C34" s="17">
        <v>2386.09</v>
      </c>
      <c r="D34" s="18">
        <f t="shared" si="0"/>
        <v>7.4565312500000008E-2</v>
      </c>
      <c r="E34" s="74"/>
      <c r="F34" s="74"/>
      <c r="G34" s="74"/>
      <c r="H34" s="72"/>
      <c r="I34" s="72"/>
      <c r="K34" s="28" t="b">
        <f t="shared" si="3"/>
        <v>0</v>
      </c>
      <c r="L34" s="32" t="b">
        <f t="shared" si="1"/>
        <v>0</v>
      </c>
      <c r="M34" s="28" t="b">
        <f t="shared" si="2"/>
        <v>0</v>
      </c>
      <c r="N34" s="32" t="b">
        <f t="shared" si="4"/>
        <v>0</v>
      </c>
    </row>
    <row r="35" spans="1:14" ht="50.1" customHeight="1" x14ac:dyDescent="0.3">
      <c r="A35" s="33" t="s">
        <v>102</v>
      </c>
      <c r="B35" s="34" t="s">
        <v>119</v>
      </c>
      <c r="C35" s="35">
        <v>9000</v>
      </c>
      <c r="D35" s="36">
        <f t="shared" si="0"/>
        <v>0.28125</v>
      </c>
      <c r="E35" s="73"/>
      <c r="F35" s="73"/>
      <c r="G35" s="73"/>
      <c r="H35" s="75"/>
      <c r="I35" s="75"/>
      <c r="K35" s="28" t="b">
        <f t="shared" si="3"/>
        <v>0</v>
      </c>
      <c r="L35" s="32" t="b">
        <f t="shared" si="1"/>
        <v>0</v>
      </c>
      <c r="M35" s="28" t="b">
        <f t="shared" si="2"/>
        <v>0</v>
      </c>
      <c r="N35" s="32" t="b">
        <f t="shared" si="4"/>
        <v>0</v>
      </c>
    </row>
    <row r="36" spans="1:14" ht="53.25" customHeight="1" x14ac:dyDescent="0.3">
      <c r="A36" s="20" t="s">
        <v>103</v>
      </c>
      <c r="B36" s="21" t="s">
        <v>52</v>
      </c>
      <c r="C36" s="22">
        <v>2087.27</v>
      </c>
      <c r="D36" s="23">
        <f t="shared" si="0"/>
        <v>6.5227187500000006E-2</v>
      </c>
      <c r="E36" s="74"/>
      <c r="F36" s="74"/>
      <c r="G36" s="74"/>
      <c r="H36" s="72"/>
      <c r="I36" s="72"/>
      <c r="K36" s="28" t="b">
        <f t="shared" si="3"/>
        <v>0</v>
      </c>
      <c r="L36" s="32" t="b">
        <f t="shared" si="1"/>
        <v>0</v>
      </c>
      <c r="M36" s="28" t="b">
        <f t="shared" si="2"/>
        <v>0</v>
      </c>
      <c r="N36" s="32" t="b">
        <f t="shared" si="4"/>
        <v>0</v>
      </c>
    </row>
    <row r="37" spans="1:14" ht="27.75" customHeight="1" x14ac:dyDescent="0.3">
      <c r="A37" s="93" t="s">
        <v>114</v>
      </c>
      <c r="B37" s="94"/>
      <c r="C37" s="24">
        <f>SUM(C23:C36)</f>
        <v>32000</v>
      </c>
      <c r="D37" s="25">
        <f>SUM(D23:D36)</f>
        <v>0.99999999999999989</v>
      </c>
      <c r="E37" s="90"/>
      <c r="F37" s="91"/>
      <c r="G37" s="91"/>
      <c r="H37" s="91"/>
      <c r="I37" s="92"/>
      <c r="L37" s="32">
        <f>SUM(L23:L36)</f>
        <v>0</v>
      </c>
      <c r="M37" s="28"/>
      <c r="N37" s="32">
        <f>SUM(N23:N36)</f>
        <v>0</v>
      </c>
    </row>
    <row r="38" spans="1:14" ht="45" customHeight="1" x14ac:dyDescent="0.3">
      <c r="A38" s="89" t="s">
        <v>85</v>
      </c>
      <c r="B38" s="43"/>
      <c r="C38" s="43"/>
      <c r="D38" s="43"/>
      <c r="E38" s="57">
        <f>SUM(K23:K36)</f>
        <v>0</v>
      </c>
      <c r="F38" s="57"/>
      <c r="G38" s="57"/>
      <c r="H38" s="46">
        <f>SUM(M23:M36)</f>
        <v>0</v>
      </c>
      <c r="I38" s="48"/>
    </row>
    <row r="39" spans="1:14" ht="45" customHeight="1" x14ac:dyDescent="0.3">
      <c r="A39" s="89" t="s">
        <v>86</v>
      </c>
      <c r="B39" s="43"/>
      <c r="C39" s="43"/>
      <c r="D39" s="43"/>
      <c r="E39" s="43"/>
      <c r="F39" s="44"/>
      <c r="G39" s="46">
        <f>E38+H38</f>
        <v>0</v>
      </c>
      <c r="H39" s="47"/>
      <c r="I39" s="48"/>
    </row>
    <row r="40" spans="1:14" ht="45" customHeight="1" x14ac:dyDescent="0.3">
      <c r="A40" s="93" t="s">
        <v>115</v>
      </c>
      <c r="B40" s="94"/>
      <c r="C40" s="94"/>
      <c r="D40" s="94"/>
      <c r="E40" s="94"/>
      <c r="F40" s="95"/>
      <c r="G40" s="57">
        <f>G39*A12</f>
        <v>0</v>
      </c>
      <c r="H40" s="57"/>
      <c r="I40" s="57"/>
    </row>
    <row r="41" spans="1:14" ht="45" customHeight="1" x14ac:dyDescent="0.3">
      <c r="A41" s="89" t="s">
        <v>87</v>
      </c>
      <c r="B41" s="43"/>
      <c r="C41" s="43"/>
      <c r="D41" s="43"/>
      <c r="E41" s="43"/>
      <c r="F41" s="44"/>
      <c r="G41" s="57" t="e">
        <f>G42/A12</f>
        <v>#DIV/0!</v>
      </c>
      <c r="H41" s="57"/>
      <c r="I41" s="57"/>
    </row>
    <row r="42" spans="1:14" ht="45" customHeight="1" x14ac:dyDescent="0.3">
      <c r="A42" s="93" t="s">
        <v>116</v>
      </c>
      <c r="B42" s="94"/>
      <c r="C42" s="94"/>
      <c r="D42" s="94"/>
      <c r="E42" s="94"/>
      <c r="F42" s="95"/>
      <c r="G42" s="57">
        <f>(A12*32000)-G40</f>
        <v>0</v>
      </c>
      <c r="H42" s="57"/>
      <c r="I42" s="57"/>
    </row>
    <row r="43" spans="1:14" ht="45" customHeight="1" x14ac:dyDescent="0.3">
      <c r="A43" s="89" t="s">
        <v>80</v>
      </c>
      <c r="B43" s="43"/>
      <c r="C43" s="43"/>
      <c r="D43" s="43"/>
      <c r="E43" s="43"/>
      <c r="F43" s="44"/>
      <c r="G43" s="46">
        <f>G40+G42</f>
        <v>0</v>
      </c>
      <c r="H43" s="47"/>
      <c r="I43" s="48"/>
    </row>
    <row r="44" spans="1:14" s="38" customFormat="1" ht="17.399999999999999" x14ac:dyDescent="0.3">
      <c r="A44" s="37"/>
      <c r="B44" s="37"/>
      <c r="C44" s="37"/>
      <c r="D44" s="37"/>
      <c r="E44" s="37"/>
      <c r="F44" s="37"/>
      <c r="G44" s="41"/>
      <c r="H44" s="41"/>
      <c r="I44" s="41"/>
      <c r="K44" s="39"/>
      <c r="L44" s="40"/>
      <c r="M44" s="40"/>
      <c r="N44" s="40"/>
    </row>
    <row r="45" spans="1:14" s="38" customFormat="1" ht="17.399999999999999" x14ac:dyDescent="0.3">
      <c r="A45" s="101" t="s">
        <v>120</v>
      </c>
      <c r="B45" s="101"/>
      <c r="C45" s="101"/>
      <c r="D45" s="101"/>
      <c r="E45" s="101"/>
      <c r="F45" s="101"/>
      <c r="G45" s="101"/>
      <c r="H45" s="101"/>
      <c r="I45" s="101"/>
      <c r="K45" s="39"/>
      <c r="L45" s="40"/>
      <c r="M45" s="40"/>
      <c r="N45" s="40"/>
    </row>
    <row r="46" spans="1:14" ht="44.25" customHeight="1" x14ac:dyDescent="0.3">
      <c r="A46" s="100" t="s">
        <v>121</v>
      </c>
      <c r="B46" s="100"/>
      <c r="C46" s="100"/>
      <c r="D46" s="100"/>
      <c r="E46" s="100"/>
      <c r="F46" s="100"/>
      <c r="G46" s="100"/>
      <c r="H46" s="100"/>
      <c r="I46" s="100"/>
    </row>
    <row r="47" spans="1:14" ht="51.75" customHeight="1" x14ac:dyDescent="0.3">
      <c r="B47" s="26" t="s">
        <v>56</v>
      </c>
      <c r="C47" s="88"/>
      <c r="D47" s="88"/>
      <c r="E47" s="88"/>
      <c r="F47" s="88"/>
      <c r="G47" s="88"/>
      <c r="H47" s="88"/>
      <c r="I47" s="88"/>
    </row>
    <row r="48" spans="1:14" ht="24.9" customHeight="1" x14ac:dyDescent="0.3">
      <c r="B48" s="26" t="s">
        <v>55</v>
      </c>
      <c r="C48" s="98"/>
      <c r="D48" s="98"/>
      <c r="E48" s="98"/>
      <c r="F48" s="98"/>
      <c r="G48" s="98"/>
      <c r="H48" s="98"/>
      <c r="I48" s="98"/>
    </row>
    <row r="49" spans="2:9" ht="65.099999999999994" customHeight="1" x14ac:dyDescent="0.3">
      <c r="B49" s="26" t="s">
        <v>57</v>
      </c>
      <c r="C49" s="98"/>
      <c r="D49" s="98"/>
      <c r="E49" s="98"/>
      <c r="F49" s="98"/>
      <c r="G49" s="98"/>
      <c r="H49" s="98"/>
      <c r="I49" s="98"/>
    </row>
    <row r="50" spans="2:9" ht="24.9" customHeight="1" x14ac:dyDescent="0.3">
      <c r="B50" s="26" t="s">
        <v>55</v>
      </c>
      <c r="C50" s="98"/>
      <c r="D50" s="98"/>
      <c r="E50" s="98"/>
      <c r="F50" s="98"/>
      <c r="G50" s="98"/>
      <c r="H50" s="98"/>
      <c r="I50" s="98"/>
    </row>
    <row r="51" spans="2:9" ht="50.1" customHeight="1" x14ac:dyDescent="0.3">
      <c r="B51" s="27" t="s">
        <v>71</v>
      </c>
      <c r="C51" s="99"/>
      <c r="D51" s="99"/>
      <c r="E51" s="99"/>
      <c r="F51" s="99"/>
      <c r="G51" s="99"/>
      <c r="H51" s="99"/>
      <c r="I51" s="99"/>
    </row>
    <row r="52" spans="2:9" ht="50.1" customHeight="1" x14ac:dyDescent="0.3">
      <c r="B52" s="26" t="s">
        <v>112</v>
      </c>
      <c r="C52" s="88"/>
      <c r="D52" s="88"/>
      <c r="E52" s="88"/>
      <c r="F52" s="88"/>
      <c r="G52" s="88"/>
      <c r="H52" s="88"/>
      <c r="I52" s="88"/>
    </row>
    <row r="53" spans="2:9" ht="24.9" customHeight="1" x14ac:dyDescent="0.3">
      <c r="B53" s="26" t="s">
        <v>109</v>
      </c>
      <c r="C53" s="98"/>
      <c r="D53" s="98"/>
      <c r="E53" s="98"/>
      <c r="F53" s="98"/>
      <c r="G53" s="98"/>
      <c r="H53" s="98"/>
      <c r="I53" s="98"/>
    </row>
    <row r="54" spans="2:9" ht="24.75" customHeight="1" x14ac:dyDescent="0.3">
      <c r="B54" s="26" t="s">
        <v>70</v>
      </c>
      <c r="C54" s="98"/>
      <c r="D54" s="98"/>
      <c r="E54" s="98"/>
      <c r="F54" s="98"/>
      <c r="G54" s="98"/>
      <c r="H54" s="98"/>
      <c r="I54" s="98"/>
    </row>
    <row r="55" spans="2:9" ht="50.1" customHeight="1" x14ac:dyDescent="0.3"/>
    <row r="56" spans="2:9" ht="50.1" customHeight="1" x14ac:dyDescent="0.3">
      <c r="G56" s="3"/>
    </row>
    <row r="57" spans="2:9" ht="20.100000000000001" customHeight="1" x14ac:dyDescent="0.3"/>
    <row r="58" spans="2:9" ht="20.100000000000001" customHeight="1" x14ac:dyDescent="0.3"/>
    <row r="59" spans="2:9" ht="20.100000000000001" customHeight="1" x14ac:dyDescent="0.3"/>
    <row r="60" spans="2:9" ht="20.100000000000001" customHeight="1" x14ac:dyDescent="0.3"/>
    <row r="61" spans="2:9" ht="20.100000000000001" customHeight="1" x14ac:dyDescent="0.3"/>
    <row r="62" spans="2:9" ht="20.100000000000001" customHeight="1" x14ac:dyDescent="0.3"/>
    <row r="63" spans="2:9" ht="20.100000000000001" customHeight="1" x14ac:dyDescent="0.3"/>
    <row r="64" spans="2:9" ht="20.100000000000001" customHeight="1" x14ac:dyDescent="0.3"/>
    <row r="65" ht="20.100000000000001" customHeight="1" x14ac:dyDescent="0.3"/>
    <row r="66" ht="20.100000000000001" customHeight="1" x14ac:dyDescent="0.3"/>
    <row r="67" ht="20.100000000000001" customHeight="1" x14ac:dyDescent="0.3"/>
    <row r="68" ht="20.100000000000001" customHeight="1" x14ac:dyDescent="0.3"/>
    <row r="69" ht="20.100000000000001" customHeight="1" x14ac:dyDescent="0.3"/>
    <row r="70" ht="20.100000000000001" customHeight="1" x14ac:dyDescent="0.3"/>
    <row r="71" ht="20.100000000000001" customHeight="1" x14ac:dyDescent="0.3"/>
    <row r="72" ht="20.100000000000001" customHeight="1" x14ac:dyDescent="0.3"/>
    <row r="73" ht="20.100000000000001" customHeight="1" x14ac:dyDescent="0.3"/>
    <row r="74" ht="20.100000000000001" customHeight="1" x14ac:dyDescent="0.3"/>
    <row r="75" ht="20.100000000000001" customHeight="1" x14ac:dyDescent="0.3"/>
    <row r="76" ht="20.100000000000001" customHeight="1" x14ac:dyDescent="0.3"/>
    <row r="77" ht="20.100000000000001" customHeight="1" x14ac:dyDescent="0.3"/>
    <row r="78" ht="20.100000000000001" customHeight="1" x14ac:dyDescent="0.3"/>
    <row r="79" ht="20.100000000000001" customHeight="1" x14ac:dyDescent="0.3"/>
    <row r="80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  <row r="247" ht="20.100000000000001" customHeight="1" x14ac:dyDescent="0.3"/>
    <row r="248" ht="20.100000000000001" customHeight="1" x14ac:dyDescent="0.3"/>
    <row r="249" ht="20.100000000000001" customHeight="1" x14ac:dyDescent="0.3"/>
    <row r="250" ht="20.100000000000001" customHeight="1" x14ac:dyDescent="0.3"/>
    <row r="251" ht="20.100000000000001" customHeight="1" x14ac:dyDescent="0.3"/>
    <row r="252" ht="20.100000000000001" customHeight="1" x14ac:dyDescent="0.3"/>
    <row r="253" ht="20.100000000000001" customHeight="1" x14ac:dyDescent="0.3"/>
    <row r="254" ht="20.100000000000001" customHeight="1" x14ac:dyDescent="0.3"/>
    <row r="255" ht="20.100000000000001" customHeight="1" x14ac:dyDescent="0.3"/>
    <row r="256" ht="20.100000000000001" customHeight="1" x14ac:dyDescent="0.3"/>
    <row r="257" ht="20.100000000000001" customHeight="1" x14ac:dyDescent="0.3"/>
    <row r="258" ht="20.100000000000001" customHeight="1" x14ac:dyDescent="0.3"/>
    <row r="259" ht="20.100000000000001" customHeight="1" x14ac:dyDescent="0.3"/>
    <row r="260" ht="20.100000000000001" customHeight="1" x14ac:dyDescent="0.3"/>
    <row r="261" ht="20.100000000000001" customHeight="1" x14ac:dyDescent="0.3"/>
    <row r="262" ht="20.100000000000001" customHeight="1" x14ac:dyDescent="0.3"/>
    <row r="263" ht="20.100000000000001" customHeight="1" x14ac:dyDescent="0.3"/>
    <row r="264" ht="20.100000000000001" customHeight="1" x14ac:dyDescent="0.3"/>
    <row r="265" ht="20.100000000000001" customHeight="1" x14ac:dyDescent="0.3"/>
    <row r="266" ht="20.100000000000001" customHeight="1" x14ac:dyDescent="0.3"/>
    <row r="267" ht="20.100000000000001" customHeight="1" x14ac:dyDescent="0.3"/>
    <row r="268" ht="20.100000000000001" customHeight="1" x14ac:dyDescent="0.3"/>
    <row r="269" ht="20.100000000000001" customHeight="1" x14ac:dyDescent="0.3"/>
    <row r="270" ht="20.100000000000001" customHeight="1" x14ac:dyDescent="0.3"/>
    <row r="271" ht="20.100000000000001" customHeight="1" x14ac:dyDescent="0.3"/>
    <row r="272" ht="20.100000000000001" customHeight="1" x14ac:dyDescent="0.3"/>
    <row r="273" ht="20.100000000000001" customHeight="1" x14ac:dyDescent="0.3"/>
    <row r="274" ht="20.100000000000001" customHeight="1" x14ac:dyDescent="0.3"/>
    <row r="275" ht="20.100000000000001" customHeight="1" x14ac:dyDescent="0.3"/>
    <row r="276" ht="20.100000000000001" customHeight="1" x14ac:dyDescent="0.3"/>
    <row r="277" ht="20.100000000000001" customHeight="1" x14ac:dyDescent="0.3"/>
    <row r="278" ht="20.100000000000001" customHeight="1" x14ac:dyDescent="0.3"/>
    <row r="279" ht="20.100000000000001" customHeight="1" x14ac:dyDescent="0.3"/>
    <row r="280" ht="20.100000000000001" customHeight="1" x14ac:dyDescent="0.3"/>
    <row r="281" ht="20.100000000000001" customHeight="1" x14ac:dyDescent="0.3"/>
    <row r="282" ht="20.100000000000001" customHeight="1" x14ac:dyDescent="0.3"/>
    <row r="283" ht="20.100000000000001" customHeight="1" x14ac:dyDescent="0.3"/>
    <row r="284" ht="20.100000000000001" customHeight="1" x14ac:dyDescent="0.3"/>
    <row r="285" ht="20.100000000000001" customHeight="1" x14ac:dyDescent="0.3"/>
    <row r="286" ht="20.100000000000001" customHeight="1" x14ac:dyDescent="0.3"/>
    <row r="287" ht="20.100000000000001" customHeight="1" x14ac:dyDescent="0.3"/>
    <row r="288" ht="20.100000000000001" customHeight="1" x14ac:dyDescent="0.3"/>
    <row r="289" ht="20.100000000000001" customHeight="1" x14ac:dyDescent="0.3"/>
    <row r="290" ht="20.100000000000001" customHeight="1" x14ac:dyDescent="0.3"/>
    <row r="291" ht="20.100000000000001" customHeight="1" x14ac:dyDescent="0.3"/>
    <row r="292" ht="20.100000000000001" customHeight="1" x14ac:dyDescent="0.3"/>
    <row r="293" ht="20.100000000000001" customHeight="1" x14ac:dyDescent="0.3"/>
    <row r="294" ht="20.100000000000001" customHeight="1" x14ac:dyDescent="0.3"/>
    <row r="295" ht="20.100000000000001" customHeight="1" x14ac:dyDescent="0.3"/>
    <row r="296" ht="20.100000000000001" customHeight="1" x14ac:dyDescent="0.3"/>
    <row r="297" ht="20.100000000000001" customHeight="1" x14ac:dyDescent="0.3"/>
    <row r="298" ht="20.100000000000001" customHeight="1" x14ac:dyDescent="0.3"/>
    <row r="299" ht="20.100000000000001" customHeight="1" x14ac:dyDescent="0.3"/>
    <row r="300" ht="20.100000000000001" customHeight="1" x14ac:dyDescent="0.3"/>
    <row r="301" ht="20.100000000000001" customHeight="1" x14ac:dyDescent="0.3"/>
    <row r="302" ht="20.100000000000001" customHeight="1" x14ac:dyDescent="0.3"/>
    <row r="303" ht="20.100000000000001" customHeight="1" x14ac:dyDescent="0.3"/>
    <row r="304" ht="20.100000000000001" customHeight="1" x14ac:dyDescent="0.3"/>
    <row r="305" ht="20.100000000000001" customHeight="1" x14ac:dyDescent="0.3"/>
    <row r="306" ht="20.100000000000001" customHeight="1" x14ac:dyDescent="0.3"/>
    <row r="307" ht="20.100000000000001" customHeight="1" x14ac:dyDescent="0.3"/>
    <row r="308" ht="20.100000000000001" customHeight="1" x14ac:dyDescent="0.3"/>
    <row r="309" ht="20.100000000000001" customHeight="1" x14ac:dyDescent="0.3"/>
    <row r="310" ht="20.100000000000001" customHeight="1" x14ac:dyDescent="0.3"/>
    <row r="311" ht="20.100000000000001" customHeight="1" x14ac:dyDescent="0.3"/>
    <row r="312" ht="20.100000000000001" customHeight="1" x14ac:dyDescent="0.3"/>
    <row r="313" ht="20.100000000000001" customHeight="1" x14ac:dyDescent="0.3"/>
    <row r="314" ht="20.100000000000001" customHeight="1" x14ac:dyDescent="0.3"/>
  </sheetData>
  <sheetProtection algorithmName="SHA-512" hashValue="FDguUjp2r6C4+QD5YoX+zpcIAZVRm7Adioo/zkgdqh5kLjI/YOEe9JMCudjCSTwE+O/Eln58vwufZqYDzwTs/Q==" saltValue="JM1Fhu9erCEdmE+k6TaR7w==" spinCount="100000" sheet="1" objects="1" scenarios="1"/>
  <dataConsolidate>
    <dataRefs count="1">
      <dataRef ref="A12:A13" sheet="Planilha2"/>
    </dataRefs>
  </dataConsolidate>
  <mergeCells count="83">
    <mergeCell ref="E26:G26"/>
    <mergeCell ref="E27:G27"/>
    <mergeCell ref="E28:G28"/>
    <mergeCell ref="B21:B22"/>
    <mergeCell ref="C21:C22"/>
    <mergeCell ref="D21:D22"/>
    <mergeCell ref="E22:G22"/>
    <mergeCell ref="E24:G24"/>
    <mergeCell ref="H29:I29"/>
    <mergeCell ref="E29:G29"/>
    <mergeCell ref="E30:G30"/>
    <mergeCell ref="A21:A22"/>
    <mergeCell ref="C54:I54"/>
    <mergeCell ref="C51:I51"/>
    <mergeCell ref="C49:I49"/>
    <mergeCell ref="G41:I41"/>
    <mergeCell ref="C53:I53"/>
    <mergeCell ref="C48:I48"/>
    <mergeCell ref="C50:I50"/>
    <mergeCell ref="C47:I47"/>
    <mergeCell ref="G42:I42"/>
    <mergeCell ref="G43:I43"/>
    <mergeCell ref="A46:I46"/>
    <mergeCell ref="A45:I45"/>
    <mergeCell ref="C52:I52"/>
    <mergeCell ref="A38:D38"/>
    <mergeCell ref="E37:I37"/>
    <mergeCell ref="A40:F40"/>
    <mergeCell ref="A37:B37"/>
    <mergeCell ref="A39:F39"/>
    <mergeCell ref="H38:I38"/>
    <mergeCell ref="G40:I40"/>
    <mergeCell ref="A41:F41"/>
    <mergeCell ref="A42:F42"/>
    <mergeCell ref="A43:F43"/>
    <mergeCell ref="B3:I3"/>
    <mergeCell ref="B13:I13"/>
    <mergeCell ref="H27:I27"/>
    <mergeCell ref="H28:I28"/>
    <mergeCell ref="H22:I22"/>
    <mergeCell ref="H23:I23"/>
    <mergeCell ref="H25:I25"/>
    <mergeCell ref="H24:I24"/>
    <mergeCell ref="H26:I26"/>
    <mergeCell ref="B20:D20"/>
    <mergeCell ref="B16:I16"/>
    <mergeCell ref="B17:I17"/>
    <mergeCell ref="B5:I5"/>
    <mergeCell ref="E23:G23"/>
    <mergeCell ref="E25:G25"/>
    <mergeCell ref="E21:I21"/>
    <mergeCell ref="B18:I18"/>
    <mergeCell ref="B15:C15"/>
    <mergeCell ref="E15:G15"/>
    <mergeCell ref="H36:I36"/>
    <mergeCell ref="E31:G31"/>
    <mergeCell ref="E32:G32"/>
    <mergeCell ref="E33:G33"/>
    <mergeCell ref="E34:G34"/>
    <mergeCell ref="E35:G35"/>
    <mergeCell ref="E36:G36"/>
    <mergeCell ref="H31:I31"/>
    <mergeCell ref="H32:I32"/>
    <mergeCell ref="H30:I30"/>
    <mergeCell ref="H33:I33"/>
    <mergeCell ref="H34:I34"/>
    <mergeCell ref="H35:I35"/>
    <mergeCell ref="A1:I1"/>
    <mergeCell ref="B2:I2"/>
    <mergeCell ref="B19:D19"/>
    <mergeCell ref="G39:I39"/>
    <mergeCell ref="A12:I12"/>
    <mergeCell ref="B11:I11"/>
    <mergeCell ref="A10:I10"/>
    <mergeCell ref="A8:I8"/>
    <mergeCell ref="A6:I6"/>
    <mergeCell ref="A4:I4"/>
    <mergeCell ref="B7:I7"/>
    <mergeCell ref="B9:I9"/>
    <mergeCell ref="E38:G38"/>
    <mergeCell ref="B14:I14"/>
    <mergeCell ref="G19:I19"/>
    <mergeCell ref="G20:I20"/>
  </mergeCells>
  <phoneticPr fontId="4" type="noConversion"/>
  <printOptions horizontalCentered="1"/>
  <pageMargins left="0.23622047244094491" right="0.23622047244094491" top="1.1417322834645669" bottom="0.74803149606299213" header="0.31496062992125984" footer="0.31496062992125984"/>
  <pageSetup paperSize="9" scale="51" fitToHeight="0" orientation="portrait" copies="2" r:id="rId1"/>
  <headerFooter scaleWithDoc="0">
    <oddFooter>Página &amp;P de &amp;N</oddFooter>
  </headerFooter>
  <rowBreaks count="1" manualBreakCount="1">
    <brk id="34" max="8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Planilha2!$A$12:$A$13</xm:f>
          </x14:formula1>
          <xm:sqref>H15 E23:E37 F23:I36 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opLeftCell="A4" workbookViewId="0">
      <selection activeCell="A13" sqref="A13"/>
    </sheetView>
  </sheetViews>
  <sheetFormatPr defaultColWidth="8.88671875" defaultRowHeight="14.4" x14ac:dyDescent="0.3"/>
  <cols>
    <col min="1" max="1" width="18.44140625" customWidth="1"/>
    <col min="2" max="2" width="10.6640625" bestFit="1" customWidth="1"/>
    <col min="4" max="4" width="25.109375" customWidth="1"/>
    <col min="5" max="5" width="42.88671875" customWidth="1"/>
    <col min="6" max="6" width="47.44140625" customWidth="1"/>
  </cols>
  <sheetData>
    <row r="1" spans="1:6" x14ac:dyDescent="0.3">
      <c r="A1" t="s">
        <v>3</v>
      </c>
      <c r="B1" t="s">
        <v>5</v>
      </c>
      <c r="C1" t="s">
        <v>9</v>
      </c>
      <c r="D1" t="s">
        <v>11</v>
      </c>
      <c r="E1" t="s">
        <v>13</v>
      </c>
      <c r="F1" t="s">
        <v>20</v>
      </c>
    </row>
    <row r="2" spans="1:6" x14ac:dyDescent="0.3">
      <c r="A2" t="s">
        <v>2</v>
      </c>
      <c r="B2" t="s">
        <v>6</v>
      </c>
      <c r="C2" t="s">
        <v>10</v>
      </c>
      <c r="D2" t="s">
        <v>12</v>
      </c>
      <c r="E2" t="s">
        <v>14</v>
      </c>
      <c r="F2" t="s">
        <v>21</v>
      </c>
    </row>
    <row r="3" spans="1:6" x14ac:dyDescent="0.3">
      <c r="E3" t="s">
        <v>15</v>
      </c>
      <c r="F3" t="s">
        <v>22</v>
      </c>
    </row>
    <row r="4" spans="1:6" x14ac:dyDescent="0.3">
      <c r="E4" t="s">
        <v>16</v>
      </c>
      <c r="F4" t="s">
        <v>23</v>
      </c>
    </row>
    <row r="5" spans="1:6" x14ac:dyDescent="0.3">
      <c r="E5" t="s">
        <v>17</v>
      </c>
      <c r="F5" t="s">
        <v>24</v>
      </c>
    </row>
    <row r="6" spans="1:6" x14ac:dyDescent="0.3">
      <c r="E6" t="s">
        <v>18</v>
      </c>
      <c r="F6" t="s">
        <v>25</v>
      </c>
    </row>
    <row r="7" spans="1:6" x14ac:dyDescent="0.3">
      <c r="E7" t="s">
        <v>19</v>
      </c>
      <c r="F7" t="s">
        <v>26</v>
      </c>
    </row>
    <row r="9" spans="1:6" x14ac:dyDescent="0.3">
      <c r="E9" t="s">
        <v>27</v>
      </c>
    </row>
    <row r="10" spans="1:6" x14ac:dyDescent="0.3">
      <c r="E10" t="s">
        <v>28</v>
      </c>
    </row>
    <row r="11" spans="1:6" x14ac:dyDescent="0.3">
      <c r="E11" t="s">
        <v>29</v>
      </c>
    </row>
    <row r="12" spans="1:6" x14ac:dyDescent="0.3">
      <c r="A12" s="1" t="s">
        <v>54</v>
      </c>
    </row>
    <row r="13" spans="1:6" x14ac:dyDescent="0.3">
      <c r="A13" t="s">
        <v>53</v>
      </c>
      <c r="F13" t="s">
        <v>30</v>
      </c>
    </row>
    <row r="14" spans="1:6" x14ac:dyDescent="0.3">
      <c r="F14" t="s">
        <v>31</v>
      </c>
    </row>
    <row r="15" spans="1:6" x14ac:dyDescent="0.3">
      <c r="F15" t="s">
        <v>32</v>
      </c>
    </row>
    <row r="16" spans="1:6" x14ac:dyDescent="0.3">
      <c r="F16" t="s">
        <v>33</v>
      </c>
    </row>
    <row r="17" spans="6:6" x14ac:dyDescent="0.3">
      <c r="F17" t="s">
        <v>34</v>
      </c>
    </row>
    <row r="18" spans="6:6" x14ac:dyDescent="0.3">
      <c r="F18" t="s">
        <v>35</v>
      </c>
    </row>
    <row r="19" spans="6:6" x14ac:dyDescent="0.3">
      <c r="F19" t="s">
        <v>36</v>
      </c>
    </row>
    <row r="20" spans="6:6" x14ac:dyDescent="0.3">
      <c r="F20" t="s">
        <v>37</v>
      </c>
    </row>
    <row r="21" spans="6:6" x14ac:dyDescent="0.3">
      <c r="F21" t="s">
        <v>38</v>
      </c>
    </row>
    <row r="22" spans="6:6" x14ac:dyDescent="0.3">
      <c r="F22" t="s">
        <v>39</v>
      </c>
    </row>
    <row r="23" spans="6:6" x14ac:dyDescent="0.3">
      <c r="F23" t="s">
        <v>40</v>
      </c>
    </row>
    <row r="24" spans="6:6" x14ac:dyDescent="0.3">
      <c r="F24" t="s">
        <v>25</v>
      </c>
    </row>
    <row r="25" spans="6:6" x14ac:dyDescent="0.3">
      <c r="F25" t="s">
        <v>41</v>
      </c>
    </row>
    <row r="26" spans="6:6" x14ac:dyDescent="0.3">
      <c r="F26" t="s">
        <v>42</v>
      </c>
    </row>
  </sheetData>
  <phoneticPr fontId="4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FORMULÁRIO PPH</vt:lpstr>
      <vt:lpstr>Planilha2</vt:lpstr>
      <vt:lpstr>'FORMULÁRIO PPH'!Area_de_impressao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Gonçalves</dc:creator>
  <cp:lastModifiedBy>Thais</cp:lastModifiedBy>
  <cp:lastPrinted>2021-05-06T22:25:10Z</cp:lastPrinted>
  <dcterms:created xsi:type="dcterms:W3CDTF">2019-08-26T13:30:16Z</dcterms:created>
  <dcterms:modified xsi:type="dcterms:W3CDTF">2021-05-09T19:34:32Z</dcterms:modified>
</cp:coreProperties>
</file>